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1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J4" i="1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3"/>
</calcChain>
</file>

<file path=xl/sharedStrings.xml><?xml version="1.0" encoding="utf-8"?>
<sst xmlns="http://schemas.openxmlformats.org/spreadsheetml/2006/main" count="146" uniqueCount="103">
  <si>
    <t>VTVT00775</t>
  </si>
  <si>
    <t>SCREW</t>
  </si>
  <si>
    <t>TCEI M 8X40 ZC.BK UNI5931</t>
  </si>
  <si>
    <t>LAFN03915</t>
  </si>
  <si>
    <t>BUSHING            NUOVO RUOTINO STRONG</t>
  </si>
  <si>
    <t>RTRT43370</t>
  </si>
  <si>
    <t>CASTER</t>
  </si>
  <si>
    <t>D.100 2V.</t>
  </si>
  <si>
    <t>VTRS13946</t>
  </si>
  <si>
    <t>WASHER             D. 8  X24 INX UNI 6593</t>
  </si>
  <si>
    <t>VTDD01695</t>
  </si>
  <si>
    <t>NUT</t>
  </si>
  <si>
    <t>M 8 INX</t>
  </si>
  <si>
    <t>VTVT63035</t>
  </si>
  <si>
    <t>TCEI M8X25 BRUNITA</t>
  </si>
  <si>
    <t>VTRS13947</t>
  </si>
  <si>
    <t>WASHER             D. 8       INX UNI 6592</t>
  </si>
  <si>
    <t>LAFN05185</t>
  </si>
  <si>
    <t>RCDS35584</t>
  </si>
  <si>
    <t>BUSHING            D.  8X12X 4.3</t>
  </si>
  <si>
    <t>VTVT00836</t>
  </si>
  <si>
    <t>TE M12-60 INOX</t>
  </si>
  <si>
    <t>LAFN05620</t>
  </si>
  <si>
    <t>LEVER ARM         RUOTINO ALTO</t>
  </si>
  <si>
    <t>MLML00152</t>
  </si>
  <si>
    <t>SPRING</t>
  </si>
  <si>
    <t>F.1.5-D.16-L.50 TRA</t>
  </si>
  <si>
    <t>VTVT15917</t>
  </si>
  <si>
    <t>TE M 8X50 INOX A2 UNI</t>
  </si>
  <si>
    <t>VTDD00131</t>
  </si>
  <si>
    <t>M.12 AUT. DIN 982 ZINC</t>
  </si>
  <si>
    <t>VTRS00273</t>
  </si>
  <si>
    <t>WASHER             D.13-24-2,5 Z. NERA</t>
  </si>
  <si>
    <t>RTRT49171</t>
  </si>
  <si>
    <t>D. 80-12</t>
  </si>
  <si>
    <t>VTVT01004</t>
  </si>
  <si>
    <t>TC+ M4 X 10 TRILOBATA</t>
  </si>
  <si>
    <t>MPVR04139</t>
  </si>
  <si>
    <t>RUBBER</t>
  </si>
  <si>
    <t>PEDALINO</t>
  </si>
  <si>
    <t>LAFN05688</t>
  </si>
  <si>
    <t>ROD</t>
  </si>
  <si>
    <t>COMANDO RUOTINO</t>
  </si>
  <si>
    <t>MLML00201</t>
  </si>
  <si>
    <t>TRAZ.PER GIUNTO</t>
  </si>
  <si>
    <t>LAFN05530</t>
  </si>
  <si>
    <t>LEVER</t>
  </si>
  <si>
    <t>SOLLEVAMENTO</t>
  </si>
  <si>
    <t>VTDD00157</t>
  </si>
  <si>
    <t>M. 6 DIN 985 ZN</t>
  </si>
  <si>
    <t>VTRS00245</t>
  </si>
  <si>
    <t>WASHER             D.6 UNI 6592 INOX</t>
  </si>
  <si>
    <t>LAFN05689</t>
  </si>
  <si>
    <t>BRACKET            GUIDA</t>
  </si>
  <si>
    <t>VTVT13939</t>
  </si>
  <si>
    <t>TE  6X20    UNI5739 INX</t>
  </si>
  <si>
    <t xml:space="preserve"> </t>
  </si>
  <si>
    <t xml:space="preserve">SMALL SQUARE   </t>
  </si>
  <si>
    <t>E87863</t>
  </si>
  <si>
    <t>Screw WS20/24</t>
  </si>
  <si>
    <t>E87862</t>
  </si>
  <si>
    <t>Spacer WS20/24</t>
  </si>
  <si>
    <t>E86451</t>
  </si>
  <si>
    <t>AS20 Wheel</t>
  </si>
  <si>
    <t>E86878</t>
  </si>
  <si>
    <t>Washer</t>
  </si>
  <si>
    <t>E86853</t>
  </si>
  <si>
    <t>Self-locking nut M8</t>
  </si>
  <si>
    <t>E87917</t>
  </si>
  <si>
    <t>Screw</t>
  </si>
  <si>
    <t>E86879</t>
  </si>
  <si>
    <t>E86453</t>
  </si>
  <si>
    <t>AS20 Bushing</t>
  </si>
  <si>
    <t>SCREW TE M12-60 INOX</t>
  </si>
  <si>
    <t>E86378</t>
  </si>
  <si>
    <t>spring WS20</t>
  </si>
  <si>
    <t>SCREW TE M 8X50 INOX A2 UNI</t>
  </si>
  <si>
    <t>NUT M.12 AUT. DIN 982 ZINC</t>
  </si>
  <si>
    <t>E89206</t>
  </si>
  <si>
    <t>E86317</t>
  </si>
  <si>
    <t>wheel  WS20</t>
  </si>
  <si>
    <t>E87807</t>
  </si>
  <si>
    <t>Foot Petal pad WS20/24</t>
  </si>
  <si>
    <t>E89105</t>
  </si>
  <si>
    <t>Foot pedal, caster release</t>
  </si>
  <si>
    <t>E89200</t>
  </si>
  <si>
    <t>Spring   WS20</t>
  </si>
  <si>
    <t>E89160</t>
  </si>
  <si>
    <t>Lever  WS20</t>
  </si>
  <si>
    <t>NUT M. 6 DIN 985 ZN</t>
  </si>
  <si>
    <t>E86427</t>
  </si>
  <si>
    <t>Washer for AS20</t>
  </si>
  <si>
    <t>E89503</t>
  </si>
  <si>
    <t>Bracket  WS20</t>
  </si>
  <si>
    <t>E86475</t>
  </si>
  <si>
    <t>AS20 Screw TE M .6-20</t>
  </si>
  <si>
    <t xml:space="preserve">LEVER ARM         </t>
  </si>
  <si>
    <t xml:space="preserve">SCREW TC+ M4 X 10 </t>
  </si>
  <si>
    <t>ITEM</t>
  </si>
  <si>
    <t>SKU</t>
  </si>
  <si>
    <t>DESCRIPTION</t>
  </si>
  <si>
    <t>QTY</t>
  </si>
  <si>
    <t>CHASSIS B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</si>
</sst>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Protection="1">
      <protection locked="0"/>
    </xf>
    <xf numFmtId="3" fontId="2" fillId="0" borderId="0" xfId="0" applyNumberFormat="1" applyFont="1" applyProtection="1">
      <protection locked="0"/>
    </xf>
    <xf numFmtId="0" fontId="1" fillId="0" borderId="0" xfId="0" applyNumberFormat="1" applyFont="1" applyProtection="1">
      <protection locked="0"/>
    </xf>
    <xf numFmtId="0" fontId="3" fillId="0" borderId="0" xfId="0" applyFo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6</xdr:col>
      <xdr:colOff>1095375</xdr:colOff>
      <xdr:row>28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6" y="161925"/>
          <a:ext cx="5553074" cy="4524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E8952500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29"/>
  <sheetViews>
    <sheetView workbookViewId="0">
      <selection sqref="A1:J27"/>
    </sheetView>
  </sheetViews>
  <sheetFormatPr defaultRowHeight="12.75"/>
  <cols>
    <col min="2" max="2" width="10.42578125" customWidth="1"/>
    <col min="3" max="3" width="16.28515625" customWidth="1"/>
    <col min="4" max="5" width="8.42578125" customWidth="1"/>
    <col min="6" max="6" width="21.28515625" customWidth="1"/>
    <col min="7" max="7" width="8.140625" customWidth="1"/>
    <col min="8" max="8" width="12" customWidth="1"/>
    <col min="9" max="9" width="25.85546875" customWidth="1"/>
    <col min="10" max="10" width="4.7109375" customWidth="1"/>
  </cols>
  <sheetData>
    <row r="3" spans="2:10">
      <c r="B3" s="3">
        <v>1</v>
      </c>
      <c r="C3" s="1" t="s">
        <v>0</v>
      </c>
      <c r="D3" s="1" t="s">
        <v>1</v>
      </c>
      <c r="E3" s="1" t="s">
        <v>56</v>
      </c>
      <c r="F3" s="1" t="s">
        <v>2</v>
      </c>
      <c r="G3" s="2">
        <v>100</v>
      </c>
      <c r="H3" s="4" t="str">
        <f>IF(ISNA(VLOOKUP(C3,'[1]Parts List Query'!$G$2:'[1]Parts List Query'!$J$17536,4,FALSE))=TRUE,(C3),(LEFT(VLOOKUP(C3,[1]!Table_Query_from_BetcoViews[[AlternateID]:[MainSKU]],4,FALSE),6)))</f>
        <v>E87863</v>
      </c>
      <c r="I3" s="4" t="str">
        <f>IFERROR(VLOOKUP(TRIM(C3),[1]!Table_Query_from_BetcoViews[[AlternateID]:[ItemDescr2]],5,FALSE),(CONCATENATE(D3,E3,F3)))</f>
        <v>Screw WS20/24</v>
      </c>
      <c r="J3">
        <f>G3*0.01</f>
        <v>1</v>
      </c>
    </row>
    <row r="4" spans="2:10">
      <c r="B4" s="3">
        <v>2</v>
      </c>
      <c r="C4" s="1" t="s">
        <v>3</v>
      </c>
      <c r="E4" s="1" t="s">
        <v>56</v>
      </c>
      <c r="F4" s="1" t="s">
        <v>4</v>
      </c>
      <c r="G4" s="2">
        <v>100</v>
      </c>
      <c r="H4" s="4" t="str">
        <f>IF(ISNA(VLOOKUP(C4,'[1]Parts List Query'!$G$2:'[1]Parts List Query'!$J$17536,4,FALSE))=TRUE,(C4),(LEFT(VLOOKUP(C4,[1]!Table_Query_from_BetcoViews[[AlternateID]:[MainSKU]],4,FALSE),6)))</f>
        <v>E87862</v>
      </c>
      <c r="I4" s="4" t="str">
        <f>IFERROR(VLOOKUP(TRIM(C4),[1]!Table_Query_from_BetcoViews[[AlternateID]:[ItemDescr2]],5,FALSE),(CONCATENATE(D4,E4,F4)))</f>
        <v>Spacer WS20/24</v>
      </c>
      <c r="J4">
        <f t="shared" ref="J4:J27" si="0">G4*0.01</f>
        <v>1</v>
      </c>
    </row>
    <row r="5" spans="2:10">
      <c r="B5" s="3">
        <v>3</v>
      </c>
      <c r="C5" s="1" t="s">
        <v>5</v>
      </c>
      <c r="D5" s="1" t="s">
        <v>6</v>
      </c>
      <c r="E5" s="1" t="s">
        <v>56</v>
      </c>
      <c r="F5" s="1" t="s">
        <v>7</v>
      </c>
      <c r="G5" s="2">
        <v>100</v>
      </c>
      <c r="H5" s="4" t="str">
        <f>IF(ISNA(VLOOKUP(C5,'[1]Parts List Query'!$G$2:'[1]Parts List Query'!$J$17536,4,FALSE))=TRUE,(C5),(LEFT(VLOOKUP(C5,[1]!Table_Query_from_BetcoViews[[AlternateID]:[MainSKU]],4,FALSE),6)))</f>
        <v>E86451</v>
      </c>
      <c r="I5" s="4" t="str">
        <f>IFERROR(VLOOKUP(TRIM(C5),[1]!Table_Query_from_BetcoViews[[AlternateID]:[ItemDescr2]],5,FALSE),(CONCATENATE(D5,E5,F5)))</f>
        <v>AS20 Wheel</v>
      </c>
      <c r="J5">
        <f t="shared" si="0"/>
        <v>1</v>
      </c>
    </row>
    <row r="6" spans="2:10">
      <c r="B6" s="3">
        <v>4</v>
      </c>
      <c r="C6" s="1" t="s">
        <v>8</v>
      </c>
      <c r="E6" s="1" t="s">
        <v>56</v>
      </c>
      <c r="F6" s="1" t="s">
        <v>9</v>
      </c>
      <c r="G6" s="2">
        <v>300</v>
      </c>
      <c r="H6" s="4" t="str">
        <f>IF(ISNA(VLOOKUP(C6,'[1]Parts List Query'!$G$2:'[1]Parts List Query'!$J$17536,4,FALSE))=TRUE,(C6),(LEFT(VLOOKUP(C6,[1]!Table_Query_from_BetcoViews[[AlternateID]:[MainSKU]],4,FALSE),6)))</f>
        <v>E86878</v>
      </c>
      <c r="I6" s="4" t="str">
        <f>IFERROR(VLOOKUP(TRIM(C6),[1]!Table_Query_from_BetcoViews[[AlternateID]:[ItemDescr2]],5,FALSE),(CONCATENATE(D6,E6,F6)))</f>
        <v>Washer</v>
      </c>
      <c r="J6">
        <f t="shared" si="0"/>
        <v>3</v>
      </c>
    </row>
    <row r="7" spans="2:10">
      <c r="B7" s="3">
        <v>5</v>
      </c>
      <c r="C7" s="1" t="s">
        <v>10</v>
      </c>
      <c r="D7" s="1" t="s">
        <v>11</v>
      </c>
      <c r="E7" s="1" t="s">
        <v>56</v>
      </c>
      <c r="F7" s="1" t="s">
        <v>12</v>
      </c>
      <c r="G7" s="2">
        <v>300</v>
      </c>
      <c r="H7" s="4" t="str">
        <f>IF(ISNA(VLOOKUP(C7,'[1]Parts List Query'!$G$2:'[1]Parts List Query'!$J$17536,4,FALSE))=TRUE,(C7),(LEFT(VLOOKUP(C7,[1]!Table_Query_from_BetcoViews[[AlternateID]:[MainSKU]],4,FALSE),6)))</f>
        <v>E86853</v>
      </c>
      <c r="I7" s="4" t="str">
        <f>IFERROR(VLOOKUP(TRIM(C7),[1]!Table_Query_from_BetcoViews[[AlternateID]:[ItemDescr2]],5,FALSE),(CONCATENATE(D7,E7,F7)))</f>
        <v>Self-locking nut M8</v>
      </c>
      <c r="J7">
        <f t="shared" si="0"/>
        <v>3</v>
      </c>
    </row>
    <row r="8" spans="2:10">
      <c r="B8" s="3">
        <v>7</v>
      </c>
      <c r="C8" s="1" t="s">
        <v>13</v>
      </c>
      <c r="D8" s="1" t="s">
        <v>1</v>
      </c>
      <c r="E8" s="1" t="s">
        <v>56</v>
      </c>
      <c r="F8" s="1" t="s">
        <v>14</v>
      </c>
      <c r="G8" s="2">
        <v>100</v>
      </c>
      <c r="H8" s="4" t="str">
        <f>IF(ISNA(VLOOKUP(C8,'[1]Parts List Query'!$G$2:'[1]Parts List Query'!$J$17536,4,FALSE))=TRUE,(C8),(LEFT(VLOOKUP(C8,[1]!Table_Query_from_BetcoViews[[AlternateID]:[MainSKU]],4,FALSE),6)))</f>
        <v>E87917</v>
      </c>
      <c r="I8" s="4" t="str">
        <f>IFERROR(VLOOKUP(TRIM(C8),[1]!Table_Query_from_BetcoViews[[AlternateID]:[ItemDescr2]],5,FALSE),(CONCATENATE(D8,E8,F8)))</f>
        <v>Screw</v>
      </c>
      <c r="J8">
        <f t="shared" si="0"/>
        <v>1</v>
      </c>
    </row>
    <row r="9" spans="2:10">
      <c r="B9" s="3">
        <v>8</v>
      </c>
      <c r="C9" s="1" t="s">
        <v>15</v>
      </c>
      <c r="E9" s="1" t="s">
        <v>56</v>
      </c>
      <c r="F9" s="1" t="s">
        <v>16</v>
      </c>
      <c r="G9" s="2">
        <v>100</v>
      </c>
      <c r="H9" s="4" t="str">
        <f>IF(ISNA(VLOOKUP(C9,'[1]Parts List Query'!$G$2:'[1]Parts List Query'!$J$17536,4,FALSE))=TRUE,(C9),(LEFT(VLOOKUP(C9,[1]!Table_Query_from_BetcoViews[[AlternateID]:[MainSKU]],4,FALSE),6)))</f>
        <v>E86879</v>
      </c>
      <c r="I9" s="4" t="str">
        <f>IFERROR(VLOOKUP(TRIM(C9),[1]!Table_Query_from_BetcoViews[[AlternateID]:[ItemDescr2]],5,FALSE),(CONCATENATE(D9,E9,F9)))</f>
        <v>Washer</v>
      </c>
      <c r="J9">
        <f t="shared" si="0"/>
        <v>1</v>
      </c>
    </row>
    <row r="10" spans="2:10">
      <c r="B10" s="3">
        <v>9</v>
      </c>
      <c r="C10" s="1" t="s">
        <v>17</v>
      </c>
      <c r="E10" s="1" t="s">
        <v>56</v>
      </c>
      <c r="F10" s="1" t="s">
        <v>57</v>
      </c>
      <c r="G10" s="2">
        <v>100</v>
      </c>
      <c r="H10" s="4" t="str">
        <f>IF(ISNA(VLOOKUP(C10,'[1]Parts List Query'!$G$2:'[1]Parts List Query'!$J$17536,4,FALSE))=TRUE,(C10),(LEFT(VLOOKUP(C10,[1]!Table_Query_from_BetcoViews[[AlternateID]:[MainSKU]],4,FALSE),6)))</f>
        <v>LAFN05185</v>
      </c>
      <c r="I10" s="4" t="str">
        <f>IFERROR(VLOOKUP(TRIM(C10),[1]!Table_Query_from_BetcoViews[[AlternateID]:[ItemDescr2]],5,FALSE),(CONCATENATE(D10,E10,F10)))</f>
        <v xml:space="preserve"> SMALL SQUARE   </v>
      </c>
      <c r="J10">
        <f t="shared" si="0"/>
        <v>1</v>
      </c>
    </row>
    <row r="11" spans="2:10">
      <c r="B11" s="3">
        <v>10</v>
      </c>
      <c r="C11" s="1" t="s">
        <v>18</v>
      </c>
      <c r="E11" s="1" t="s">
        <v>56</v>
      </c>
      <c r="F11" s="1" t="s">
        <v>19</v>
      </c>
      <c r="G11" s="2">
        <v>100</v>
      </c>
      <c r="H11" s="4" t="str">
        <f>IF(ISNA(VLOOKUP(C11,'[1]Parts List Query'!$G$2:'[1]Parts List Query'!$J$17536,4,FALSE))=TRUE,(C11),(LEFT(VLOOKUP(C11,[1]!Table_Query_from_BetcoViews[[AlternateID]:[MainSKU]],4,FALSE),6)))</f>
        <v>E86453</v>
      </c>
      <c r="I11" s="4" t="str">
        <f>IFERROR(VLOOKUP(TRIM(C11),[1]!Table_Query_from_BetcoViews[[AlternateID]:[ItemDescr2]],5,FALSE),(CONCATENATE(D11,E11,F11)))</f>
        <v>AS20 Bushing</v>
      </c>
      <c r="J11">
        <f t="shared" si="0"/>
        <v>1</v>
      </c>
    </row>
    <row r="12" spans="2:10">
      <c r="B12" s="3">
        <v>11</v>
      </c>
      <c r="C12" s="1" t="s">
        <v>20</v>
      </c>
      <c r="D12" s="1" t="s">
        <v>1</v>
      </c>
      <c r="E12" s="1" t="s">
        <v>56</v>
      </c>
      <c r="F12" s="1" t="s">
        <v>21</v>
      </c>
      <c r="G12" s="2">
        <v>100</v>
      </c>
      <c r="H12" s="4" t="str">
        <f>IF(ISNA(VLOOKUP(C12,'[1]Parts List Query'!$G$2:'[1]Parts List Query'!$J$17536,4,FALSE))=TRUE,(C12),(LEFT(VLOOKUP(C12,[1]!Table_Query_from_BetcoViews[[AlternateID]:[MainSKU]],4,FALSE),6)))</f>
        <v>VTVT00836</v>
      </c>
      <c r="I12" s="4" t="str">
        <f>IFERROR(VLOOKUP(TRIM(C12),[1]!Table_Query_from_BetcoViews[[AlternateID]:[ItemDescr2]],5,FALSE),(CONCATENATE(D12,E12,F12)))</f>
        <v>SCREW TE M12-60 INOX</v>
      </c>
      <c r="J12">
        <f t="shared" si="0"/>
        <v>1</v>
      </c>
    </row>
    <row r="13" spans="2:10">
      <c r="B13" s="3">
        <v>12</v>
      </c>
      <c r="C13" s="1" t="s">
        <v>22</v>
      </c>
      <c r="E13" s="1" t="s">
        <v>56</v>
      </c>
      <c r="F13" s="1" t="s">
        <v>23</v>
      </c>
      <c r="G13" s="2">
        <v>100</v>
      </c>
      <c r="H13" s="4" t="str">
        <f>IF(ISNA(VLOOKUP(C13,'[1]Parts List Query'!$G$2:'[1]Parts List Query'!$J$17536,4,FALSE))=TRUE,(C13),(LEFT(VLOOKUP(C13,[1]!Table_Query_from_BetcoViews[[AlternateID]:[MainSKU]],4,FALSE),6)))</f>
        <v>LAFN05620</v>
      </c>
      <c r="I13" s="4" t="str">
        <f>IFERROR(VLOOKUP(TRIM(C13),[1]!Table_Query_from_BetcoViews[[AlternateID]:[ItemDescr2]],5,FALSE),(CONCATENATE(D13,E13,F13)))</f>
        <v xml:space="preserve"> LEVER ARM         RUOTINO ALTO</v>
      </c>
      <c r="J13">
        <f t="shared" si="0"/>
        <v>1</v>
      </c>
    </row>
    <row r="14" spans="2:10">
      <c r="B14" s="3">
        <v>13</v>
      </c>
      <c r="C14" s="1" t="s">
        <v>24</v>
      </c>
      <c r="D14" s="1" t="s">
        <v>25</v>
      </c>
      <c r="E14" s="1" t="s">
        <v>56</v>
      </c>
      <c r="F14" s="1" t="s">
        <v>26</v>
      </c>
      <c r="G14" s="2">
        <v>100</v>
      </c>
      <c r="H14" s="4" t="str">
        <f>IF(ISNA(VLOOKUP(C14,'[1]Parts List Query'!$G$2:'[1]Parts List Query'!$J$17536,4,FALSE))=TRUE,(C14),(LEFT(VLOOKUP(C14,[1]!Table_Query_from_BetcoViews[[AlternateID]:[MainSKU]],4,FALSE),6)))</f>
        <v>E86378</v>
      </c>
      <c r="I14" s="4" t="str">
        <f>IFERROR(VLOOKUP(TRIM(C14),[1]!Table_Query_from_BetcoViews[[AlternateID]:[ItemDescr2]],5,FALSE),(CONCATENATE(D14,E14,F14)))</f>
        <v>spring WS20</v>
      </c>
      <c r="J14">
        <f t="shared" si="0"/>
        <v>1</v>
      </c>
    </row>
    <row r="15" spans="2:10">
      <c r="B15" s="3">
        <v>14</v>
      </c>
      <c r="C15" s="1" t="s">
        <v>27</v>
      </c>
      <c r="D15" s="1" t="s">
        <v>1</v>
      </c>
      <c r="E15" s="1" t="s">
        <v>56</v>
      </c>
      <c r="F15" s="1" t="s">
        <v>28</v>
      </c>
      <c r="G15" s="2">
        <v>100</v>
      </c>
      <c r="H15" s="4" t="str">
        <f>IF(ISNA(VLOOKUP(C15,'[1]Parts List Query'!$G$2:'[1]Parts List Query'!$J$17536,4,FALSE))=TRUE,(C15),(LEFT(VLOOKUP(C15,[1]!Table_Query_from_BetcoViews[[AlternateID]:[MainSKU]],4,FALSE),6)))</f>
        <v>VTVT15917</v>
      </c>
      <c r="I15" s="4" t="str">
        <f>IFERROR(VLOOKUP(TRIM(C15),[1]!Table_Query_from_BetcoViews[[AlternateID]:[ItemDescr2]],5,FALSE),(CONCATENATE(D15,E15,F15)))</f>
        <v>SCREW TE M 8X50 INOX A2 UNI</v>
      </c>
      <c r="J15">
        <f t="shared" si="0"/>
        <v>1</v>
      </c>
    </row>
    <row r="16" spans="2:10">
      <c r="B16" s="3">
        <v>15</v>
      </c>
      <c r="C16" s="1" t="s">
        <v>29</v>
      </c>
      <c r="D16" s="1" t="s">
        <v>11</v>
      </c>
      <c r="E16" s="1" t="s">
        <v>56</v>
      </c>
      <c r="F16" s="1" t="s">
        <v>30</v>
      </c>
      <c r="G16" s="2">
        <v>100</v>
      </c>
      <c r="H16" s="4" t="str">
        <f>IF(ISNA(VLOOKUP(C16,'[1]Parts List Query'!$G$2:'[1]Parts List Query'!$J$17536,4,FALSE))=TRUE,(C16),(LEFT(VLOOKUP(C16,[1]!Table_Query_from_BetcoViews[[AlternateID]:[MainSKU]],4,FALSE),6)))</f>
        <v>VTDD00131</v>
      </c>
      <c r="I16" s="4" t="str">
        <f>IFERROR(VLOOKUP(TRIM(C16),[1]!Table_Query_from_BetcoViews[[AlternateID]:[ItemDescr2]],5,FALSE),(CONCATENATE(D16,E16,F16)))</f>
        <v>NUT M.12 AUT. DIN 982 ZINC</v>
      </c>
      <c r="J16">
        <f t="shared" si="0"/>
        <v>1</v>
      </c>
    </row>
    <row r="17" spans="2:10">
      <c r="B17" s="3">
        <v>16</v>
      </c>
      <c r="C17" s="1" t="s">
        <v>31</v>
      </c>
      <c r="E17" s="1" t="s">
        <v>56</v>
      </c>
      <c r="F17" s="1" t="s">
        <v>32</v>
      </c>
      <c r="G17" s="2">
        <v>200</v>
      </c>
      <c r="H17" s="4" t="str">
        <f>IF(ISNA(VLOOKUP(C17,'[1]Parts List Query'!$G$2:'[1]Parts List Query'!$J$17536,4,FALSE))=TRUE,(C17),(LEFT(VLOOKUP(C17,[1]!Table_Query_from_BetcoViews[[AlternateID]:[MainSKU]],4,FALSE),6)))</f>
        <v>E89206</v>
      </c>
      <c r="I17" s="4" t="str">
        <f>IFERROR(VLOOKUP(TRIM(C17),[1]!Table_Query_from_BetcoViews[[AlternateID]:[ItemDescr2]],5,FALSE),(CONCATENATE(D17,E17,F17)))</f>
        <v>Washer</v>
      </c>
      <c r="J17">
        <f t="shared" si="0"/>
        <v>2</v>
      </c>
    </row>
    <row r="18" spans="2:10">
      <c r="B18" s="3">
        <v>17</v>
      </c>
      <c r="C18" s="1" t="s">
        <v>33</v>
      </c>
      <c r="D18" s="1" t="s">
        <v>6</v>
      </c>
      <c r="E18" s="1" t="s">
        <v>56</v>
      </c>
      <c r="F18" s="1" t="s">
        <v>34</v>
      </c>
      <c r="G18" s="2">
        <v>100</v>
      </c>
      <c r="H18" s="4" t="str">
        <f>IF(ISNA(VLOOKUP(C18,'[1]Parts List Query'!$G$2:'[1]Parts List Query'!$J$17536,4,FALSE))=TRUE,(C18),(LEFT(VLOOKUP(C18,[1]!Table_Query_from_BetcoViews[[AlternateID]:[MainSKU]],4,FALSE),6)))</f>
        <v>E86317</v>
      </c>
      <c r="I18" s="4" t="str">
        <f>IFERROR(VLOOKUP(TRIM(C18),[1]!Table_Query_from_BetcoViews[[AlternateID]:[ItemDescr2]],5,FALSE),(CONCATENATE(D18,E18,F18)))</f>
        <v>wheel  WS20</v>
      </c>
      <c r="J18">
        <f t="shared" si="0"/>
        <v>1</v>
      </c>
    </row>
    <row r="19" spans="2:10">
      <c r="B19" s="3">
        <v>18</v>
      </c>
      <c r="C19" s="1" t="s">
        <v>35</v>
      </c>
      <c r="D19" s="1" t="s">
        <v>1</v>
      </c>
      <c r="E19" s="1" t="s">
        <v>56</v>
      </c>
      <c r="F19" s="1" t="s">
        <v>36</v>
      </c>
      <c r="G19" s="2">
        <v>200</v>
      </c>
      <c r="H19" s="4" t="str">
        <f>IF(ISNA(VLOOKUP(C19,'[1]Parts List Query'!$G$2:'[1]Parts List Query'!$J$17536,4,FALSE))=TRUE,(C19),(LEFT(VLOOKUP(C19,[1]!Table_Query_from_BetcoViews[[AlternateID]:[MainSKU]],4,FALSE),6)))</f>
        <v>VTVT01004</v>
      </c>
      <c r="I19" s="4" t="str">
        <f>IFERROR(VLOOKUP(TRIM(C19),[1]!Table_Query_from_BetcoViews[[AlternateID]:[ItemDescr2]],5,FALSE),(CONCATENATE(D19,E19,F19)))</f>
        <v>SCREW TC+ M4 X 10 TRILOBATA</v>
      </c>
      <c r="J19">
        <f t="shared" si="0"/>
        <v>2</v>
      </c>
    </row>
    <row r="20" spans="2:10">
      <c r="B20" s="3">
        <v>30</v>
      </c>
      <c r="C20" s="1" t="s">
        <v>37</v>
      </c>
      <c r="D20" s="1" t="s">
        <v>38</v>
      </c>
      <c r="E20" s="1" t="s">
        <v>56</v>
      </c>
      <c r="F20" s="1" t="s">
        <v>39</v>
      </c>
      <c r="G20" s="2">
        <v>100</v>
      </c>
      <c r="H20" s="4" t="str">
        <f>IF(ISNA(VLOOKUP(C20,'[1]Parts List Query'!$G$2:'[1]Parts List Query'!$J$17536,4,FALSE))=TRUE,(C20),(LEFT(VLOOKUP(C20,[1]!Table_Query_from_BetcoViews[[AlternateID]:[MainSKU]],4,FALSE),6)))</f>
        <v>E87807</v>
      </c>
      <c r="I20" s="4" t="str">
        <f>IFERROR(VLOOKUP(TRIM(C20),[1]!Table_Query_from_BetcoViews[[AlternateID]:[ItemDescr2]],5,FALSE),(CONCATENATE(D20,E20,F20)))</f>
        <v>Foot Petal pad WS20/24</v>
      </c>
      <c r="J20">
        <f t="shared" si="0"/>
        <v>1</v>
      </c>
    </row>
    <row r="21" spans="2:10">
      <c r="B21" s="3">
        <v>31</v>
      </c>
      <c r="C21" s="1" t="s">
        <v>40</v>
      </c>
      <c r="D21" s="1" t="s">
        <v>41</v>
      </c>
      <c r="E21" s="1" t="s">
        <v>56</v>
      </c>
      <c r="F21" s="1" t="s">
        <v>42</v>
      </c>
      <c r="G21" s="2">
        <v>100</v>
      </c>
      <c r="H21" s="4" t="str">
        <f>IF(ISNA(VLOOKUP(C21,'[1]Parts List Query'!$G$2:'[1]Parts List Query'!$J$17536,4,FALSE))=TRUE,(C21),(LEFT(VLOOKUP(C21,[1]!Table_Query_from_BetcoViews[[AlternateID]:[MainSKU]],4,FALSE),6)))</f>
        <v>E89105</v>
      </c>
      <c r="I21" s="4" t="str">
        <f>IFERROR(VLOOKUP(TRIM(C21),[1]!Table_Query_from_BetcoViews[[AlternateID]:[ItemDescr2]],5,FALSE),(CONCATENATE(D21,E21,F21)))</f>
        <v>Foot pedal, caster release</v>
      </c>
      <c r="J21">
        <f t="shared" si="0"/>
        <v>1</v>
      </c>
    </row>
    <row r="22" spans="2:10">
      <c r="B22" s="3">
        <v>32</v>
      </c>
      <c r="C22" s="1" t="s">
        <v>43</v>
      </c>
      <c r="D22" s="1" t="s">
        <v>25</v>
      </c>
      <c r="E22" s="1" t="s">
        <v>56</v>
      </c>
      <c r="F22" s="1" t="s">
        <v>44</v>
      </c>
      <c r="G22" s="2">
        <v>100</v>
      </c>
      <c r="H22" s="4" t="str">
        <f>IF(ISNA(VLOOKUP(C22,'[1]Parts List Query'!$G$2:'[1]Parts List Query'!$J$17536,4,FALSE))=TRUE,(C22),(LEFT(VLOOKUP(C22,[1]!Table_Query_from_BetcoViews[[AlternateID]:[MainSKU]],4,FALSE),6)))</f>
        <v>E89200</v>
      </c>
      <c r="I22" s="4" t="str">
        <f>IFERROR(VLOOKUP(TRIM(C22),[1]!Table_Query_from_BetcoViews[[AlternateID]:[ItemDescr2]],5,FALSE),(CONCATENATE(D22,E22,F22)))</f>
        <v>Spring   WS20</v>
      </c>
      <c r="J22">
        <f t="shared" si="0"/>
        <v>1</v>
      </c>
    </row>
    <row r="23" spans="2:10">
      <c r="B23" s="3">
        <v>33</v>
      </c>
      <c r="C23" s="1" t="s">
        <v>45</v>
      </c>
      <c r="D23" s="1" t="s">
        <v>46</v>
      </c>
      <c r="E23" s="1" t="s">
        <v>56</v>
      </c>
      <c r="F23" s="1" t="s">
        <v>47</v>
      </c>
      <c r="G23" s="2">
        <v>100</v>
      </c>
      <c r="H23" s="4" t="str">
        <f>IF(ISNA(VLOOKUP(C23,'[1]Parts List Query'!$G$2:'[1]Parts List Query'!$J$17536,4,FALSE))=TRUE,(C23),(LEFT(VLOOKUP(C23,[1]!Table_Query_from_BetcoViews[[AlternateID]:[MainSKU]],4,FALSE),6)))</f>
        <v>E89160</v>
      </c>
      <c r="I23" s="4" t="str">
        <f>IFERROR(VLOOKUP(TRIM(C23),[1]!Table_Query_from_BetcoViews[[AlternateID]:[ItemDescr2]],5,FALSE),(CONCATENATE(D23,E23,F23)))</f>
        <v>Lever  WS20</v>
      </c>
      <c r="J23">
        <f t="shared" si="0"/>
        <v>1</v>
      </c>
    </row>
    <row r="24" spans="2:10">
      <c r="B24" s="3">
        <v>34</v>
      </c>
      <c r="C24" s="1" t="s">
        <v>48</v>
      </c>
      <c r="D24" s="1" t="s">
        <v>11</v>
      </c>
      <c r="E24" s="1" t="s">
        <v>56</v>
      </c>
      <c r="F24" s="1" t="s">
        <v>49</v>
      </c>
      <c r="G24" s="2">
        <v>200</v>
      </c>
      <c r="H24" s="4" t="str">
        <f>IF(ISNA(VLOOKUP(C24,'[1]Parts List Query'!$G$2:'[1]Parts List Query'!$J$17536,4,FALSE))=TRUE,(C24),(LEFT(VLOOKUP(C24,[1]!Table_Query_from_BetcoViews[[AlternateID]:[MainSKU]],4,FALSE),6)))</f>
        <v>VTDD00157</v>
      </c>
      <c r="I24" s="4" t="str">
        <f>IFERROR(VLOOKUP(TRIM(C24),[1]!Table_Query_from_BetcoViews[[AlternateID]:[ItemDescr2]],5,FALSE),(CONCATENATE(D24,E24,F24)))</f>
        <v>NUT M. 6 DIN 985 ZN</v>
      </c>
      <c r="J24">
        <f t="shared" si="0"/>
        <v>2</v>
      </c>
    </row>
    <row r="25" spans="2:10">
      <c r="B25" s="3">
        <v>35</v>
      </c>
      <c r="C25" s="1" t="s">
        <v>50</v>
      </c>
      <c r="E25" s="1" t="s">
        <v>56</v>
      </c>
      <c r="F25" s="1" t="s">
        <v>51</v>
      </c>
      <c r="G25" s="2">
        <v>200</v>
      </c>
      <c r="H25" s="4" t="str">
        <f>IF(ISNA(VLOOKUP(C25,'[1]Parts List Query'!$G$2:'[1]Parts List Query'!$J$17536,4,FALSE))=TRUE,(C25),(LEFT(VLOOKUP(C25,[1]!Table_Query_from_BetcoViews[[AlternateID]:[MainSKU]],4,FALSE),6)))</f>
        <v>E86427</v>
      </c>
      <c r="I25" s="4" t="str">
        <f>IFERROR(VLOOKUP(TRIM(C25),[1]!Table_Query_from_BetcoViews[[AlternateID]:[ItemDescr2]],5,FALSE),(CONCATENATE(D25,E25,F25)))</f>
        <v>Washer for AS20</v>
      </c>
      <c r="J25">
        <f t="shared" si="0"/>
        <v>2</v>
      </c>
    </row>
    <row r="26" spans="2:10">
      <c r="B26" s="3">
        <v>36</v>
      </c>
      <c r="C26" s="1" t="s">
        <v>52</v>
      </c>
      <c r="E26" s="1" t="s">
        <v>56</v>
      </c>
      <c r="F26" s="1" t="s">
        <v>53</v>
      </c>
      <c r="G26" s="2">
        <v>100</v>
      </c>
      <c r="H26" s="4" t="str">
        <f>IF(ISNA(VLOOKUP(C26,'[1]Parts List Query'!$G$2:'[1]Parts List Query'!$J$17536,4,FALSE))=TRUE,(C26),(LEFT(VLOOKUP(C26,[1]!Table_Query_from_BetcoViews[[AlternateID]:[MainSKU]],4,FALSE),6)))</f>
        <v>E89503</v>
      </c>
      <c r="I26" s="4" t="str">
        <f>IFERROR(VLOOKUP(TRIM(C26),[1]!Table_Query_from_BetcoViews[[AlternateID]:[ItemDescr2]],5,FALSE),(CONCATENATE(D26,E26,F26)))</f>
        <v>Bracket  WS20</v>
      </c>
      <c r="J26">
        <f t="shared" si="0"/>
        <v>1</v>
      </c>
    </row>
    <row r="27" spans="2:10">
      <c r="B27" s="3">
        <v>37</v>
      </c>
      <c r="C27" s="1" t="s">
        <v>54</v>
      </c>
      <c r="D27" s="1" t="s">
        <v>1</v>
      </c>
      <c r="E27" s="1" t="s">
        <v>56</v>
      </c>
      <c r="F27" s="1" t="s">
        <v>55</v>
      </c>
      <c r="G27" s="2">
        <v>200</v>
      </c>
      <c r="H27" s="4" t="str">
        <f>IF(ISNA(VLOOKUP(C27,'[1]Parts List Query'!$G$2:'[1]Parts List Query'!$J$17536,4,FALSE))=TRUE,(C27),(LEFT(VLOOKUP(C27,[1]!Table_Query_from_BetcoViews[[AlternateID]:[MainSKU]],4,FALSE),6)))</f>
        <v>E86475</v>
      </c>
      <c r="I27" s="4" t="str">
        <f>IFERROR(VLOOKUP(TRIM(C27),[1]!Table_Query_from_BetcoViews[[AlternateID]:[ItemDescr2]],5,FALSE),(CONCATENATE(D27,E27,F27)))</f>
        <v>AS20 Screw TE M .6-20</v>
      </c>
      <c r="J27">
        <f t="shared" si="0"/>
        <v>2</v>
      </c>
    </row>
    <row r="29" spans="2:10">
      <c r="B29" s="1"/>
      <c r="C29" s="1"/>
      <c r="D29" s="1"/>
      <c r="E29" s="1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1:H57"/>
  <sheetViews>
    <sheetView tabSelected="1" topLeftCell="A61" workbookViewId="0">
      <selection activeCell="F1" sqref="F1"/>
    </sheetView>
  </sheetViews>
  <sheetFormatPr defaultRowHeight="12.75"/>
  <cols>
    <col min="1" max="1" width="3.5703125" customWidth="1"/>
    <col min="2" max="2" width="11.140625" style="5" customWidth="1"/>
    <col min="3" max="3" width="5.85546875" style="5" customWidth="1"/>
    <col min="4" max="4" width="13.140625" customWidth="1"/>
    <col min="5" max="5" width="29.7109375" customWidth="1"/>
    <col min="6" max="6" width="7" style="5" customWidth="1"/>
    <col min="7" max="7" width="21" style="5" customWidth="1"/>
    <col min="8" max="8" width="37.42578125" style="5" customWidth="1"/>
    <col min="9" max="9" width="37.7109375" customWidth="1"/>
    <col min="10" max="10" width="30.42578125" customWidth="1"/>
  </cols>
  <sheetData>
    <row r="1" spans="5:5" ht="15.75">
      <c r="E1" s="13" t="s">
        <v>102</v>
      </c>
    </row>
    <row r="31" spans="3:8" ht="12.2" customHeight="1">
      <c r="C31" s="6" t="s">
        <v>98</v>
      </c>
      <c r="D31" s="6" t="s">
        <v>99</v>
      </c>
      <c r="E31" s="7" t="s">
        <v>100</v>
      </c>
      <c r="F31" s="6" t="s">
        <v>101</v>
      </c>
      <c r="G31" s="11"/>
      <c r="H31" s="11"/>
    </row>
    <row r="32" spans="3:8" ht="12.2" customHeight="1">
      <c r="C32" s="8">
        <v>1</v>
      </c>
      <c r="D32" s="8" t="s">
        <v>58</v>
      </c>
      <c r="E32" s="9" t="s">
        <v>59</v>
      </c>
      <c r="F32" s="8">
        <v>1</v>
      </c>
      <c r="G32" s="12"/>
      <c r="H32" s="12"/>
    </row>
    <row r="33" spans="3:8" ht="12.2" customHeight="1">
      <c r="C33" s="8">
        <v>2</v>
      </c>
      <c r="D33" s="8" t="s">
        <v>60</v>
      </c>
      <c r="E33" s="9" t="s">
        <v>61</v>
      </c>
      <c r="F33" s="8">
        <v>1</v>
      </c>
      <c r="G33" s="12"/>
      <c r="H33" s="12"/>
    </row>
    <row r="34" spans="3:8" ht="12.2" customHeight="1">
      <c r="C34" s="8">
        <v>3</v>
      </c>
      <c r="D34" s="8" t="s">
        <v>62</v>
      </c>
      <c r="E34" s="9" t="s">
        <v>63</v>
      </c>
      <c r="F34" s="8">
        <v>1</v>
      </c>
      <c r="G34" s="12"/>
      <c r="H34" s="12"/>
    </row>
    <row r="35" spans="3:8" ht="12.2" customHeight="1">
      <c r="C35" s="8">
        <v>4</v>
      </c>
      <c r="D35" s="8" t="s">
        <v>64</v>
      </c>
      <c r="E35" s="9" t="s">
        <v>65</v>
      </c>
      <c r="F35" s="8">
        <v>3</v>
      </c>
      <c r="G35" s="12"/>
      <c r="H35" s="12"/>
    </row>
    <row r="36" spans="3:8" ht="12.2" customHeight="1">
      <c r="C36" s="8">
        <v>5</v>
      </c>
      <c r="D36" s="8" t="s">
        <v>66</v>
      </c>
      <c r="E36" s="9" t="s">
        <v>67</v>
      </c>
      <c r="F36" s="8">
        <v>3</v>
      </c>
      <c r="G36" s="12"/>
      <c r="H36" s="12"/>
    </row>
    <row r="37" spans="3:8" ht="12.2" customHeight="1">
      <c r="C37" s="8">
        <v>7</v>
      </c>
      <c r="D37" s="8" t="s">
        <v>68</v>
      </c>
      <c r="E37" s="9" t="s">
        <v>69</v>
      </c>
      <c r="F37" s="8">
        <v>1</v>
      </c>
      <c r="G37" s="12"/>
      <c r="H37" s="12"/>
    </row>
    <row r="38" spans="3:8" ht="12.2" customHeight="1">
      <c r="C38" s="8">
        <v>8</v>
      </c>
      <c r="D38" s="8" t="s">
        <v>70</v>
      </c>
      <c r="E38" s="9" t="s">
        <v>65</v>
      </c>
      <c r="F38" s="8">
        <v>1</v>
      </c>
      <c r="G38" s="12"/>
      <c r="H38" s="12"/>
    </row>
    <row r="39" spans="3:8" ht="12.2" customHeight="1">
      <c r="C39" s="8">
        <v>9</v>
      </c>
      <c r="D39" s="10" t="s">
        <v>17</v>
      </c>
      <c r="E39" s="9" t="s">
        <v>57</v>
      </c>
      <c r="F39" s="8">
        <v>1</v>
      </c>
      <c r="G39" s="12"/>
      <c r="H39" s="12"/>
    </row>
    <row r="40" spans="3:8" ht="12.2" customHeight="1">
      <c r="C40" s="8">
        <v>10</v>
      </c>
      <c r="D40" s="8" t="s">
        <v>71</v>
      </c>
      <c r="E40" s="9" t="s">
        <v>72</v>
      </c>
      <c r="F40" s="8">
        <v>1</v>
      </c>
      <c r="G40" s="12"/>
      <c r="H40" s="12"/>
    </row>
    <row r="41" spans="3:8" ht="12.2" customHeight="1">
      <c r="C41" s="8">
        <v>11</v>
      </c>
      <c r="D41" s="10" t="s">
        <v>20</v>
      </c>
      <c r="E41" s="9" t="s">
        <v>73</v>
      </c>
      <c r="F41" s="8">
        <v>1</v>
      </c>
      <c r="G41" s="12"/>
      <c r="H41" s="12"/>
    </row>
    <row r="42" spans="3:8" ht="12.2" customHeight="1">
      <c r="C42" s="8">
        <v>12</v>
      </c>
      <c r="D42" s="10" t="s">
        <v>22</v>
      </c>
      <c r="E42" s="9" t="s">
        <v>96</v>
      </c>
      <c r="F42" s="8">
        <v>1</v>
      </c>
      <c r="G42" s="12"/>
      <c r="H42" s="12"/>
    </row>
    <row r="43" spans="3:8" ht="12.2" customHeight="1">
      <c r="C43" s="8">
        <v>13</v>
      </c>
      <c r="D43" s="8" t="s">
        <v>74</v>
      </c>
      <c r="E43" s="9" t="s">
        <v>75</v>
      </c>
      <c r="F43" s="8">
        <v>1</v>
      </c>
      <c r="G43" s="12"/>
      <c r="H43" s="12"/>
    </row>
    <row r="44" spans="3:8" ht="12.2" customHeight="1">
      <c r="C44" s="8">
        <v>14</v>
      </c>
      <c r="D44" s="10" t="s">
        <v>27</v>
      </c>
      <c r="E44" s="9" t="s">
        <v>76</v>
      </c>
      <c r="F44" s="8">
        <v>1</v>
      </c>
      <c r="G44" s="12"/>
      <c r="H44" s="12"/>
    </row>
    <row r="45" spans="3:8" ht="12.2" customHeight="1">
      <c r="C45" s="8">
        <v>15</v>
      </c>
      <c r="D45" s="10" t="s">
        <v>29</v>
      </c>
      <c r="E45" s="9" t="s">
        <v>77</v>
      </c>
      <c r="F45" s="8">
        <v>1</v>
      </c>
      <c r="G45" s="12"/>
      <c r="H45" s="12"/>
    </row>
    <row r="46" spans="3:8" ht="12.2" customHeight="1">
      <c r="C46" s="8">
        <v>16</v>
      </c>
      <c r="D46" s="8" t="s">
        <v>78</v>
      </c>
      <c r="E46" s="9" t="s">
        <v>65</v>
      </c>
      <c r="F46" s="8">
        <v>2</v>
      </c>
      <c r="G46" s="12"/>
      <c r="H46" s="12"/>
    </row>
    <row r="47" spans="3:8" ht="12.2" customHeight="1">
      <c r="C47" s="8">
        <v>17</v>
      </c>
      <c r="D47" s="8" t="s">
        <v>79</v>
      </c>
      <c r="E47" s="9" t="s">
        <v>80</v>
      </c>
      <c r="F47" s="8">
        <v>1</v>
      </c>
      <c r="G47" s="12"/>
      <c r="H47" s="12"/>
    </row>
    <row r="48" spans="3:8" ht="12.2" customHeight="1">
      <c r="C48" s="8">
        <v>18</v>
      </c>
      <c r="D48" s="10" t="s">
        <v>35</v>
      </c>
      <c r="E48" s="9" t="s">
        <v>97</v>
      </c>
      <c r="F48" s="8">
        <v>2</v>
      </c>
      <c r="G48" s="12"/>
      <c r="H48" s="12"/>
    </row>
    <row r="49" spans="3:8" ht="12.2" customHeight="1">
      <c r="C49" s="8">
        <v>30</v>
      </c>
      <c r="D49" s="8" t="s">
        <v>81</v>
      </c>
      <c r="E49" s="9" t="s">
        <v>82</v>
      </c>
      <c r="F49" s="8">
        <v>1</v>
      </c>
      <c r="G49" s="12"/>
      <c r="H49" s="12"/>
    </row>
    <row r="50" spans="3:8" ht="12.2" customHeight="1">
      <c r="C50" s="8">
        <v>31</v>
      </c>
      <c r="D50" s="8" t="s">
        <v>83</v>
      </c>
      <c r="E50" s="9" t="s">
        <v>84</v>
      </c>
      <c r="F50" s="8">
        <v>1</v>
      </c>
      <c r="G50" s="12"/>
      <c r="H50" s="12"/>
    </row>
    <row r="51" spans="3:8" ht="12.2" customHeight="1">
      <c r="C51" s="8">
        <v>32</v>
      </c>
      <c r="D51" s="8" t="s">
        <v>85</v>
      </c>
      <c r="E51" s="9" t="s">
        <v>86</v>
      </c>
      <c r="F51" s="8">
        <v>1</v>
      </c>
      <c r="G51" s="12"/>
      <c r="H51" s="12"/>
    </row>
    <row r="52" spans="3:8" ht="12.2" customHeight="1">
      <c r="C52" s="8">
        <v>33</v>
      </c>
      <c r="D52" s="8" t="s">
        <v>87</v>
      </c>
      <c r="E52" s="9" t="s">
        <v>88</v>
      </c>
      <c r="F52" s="8">
        <v>1</v>
      </c>
      <c r="G52" s="12"/>
      <c r="H52" s="12"/>
    </row>
    <row r="53" spans="3:8" ht="12.2" customHeight="1">
      <c r="C53" s="8">
        <v>34</v>
      </c>
      <c r="D53" s="10" t="s">
        <v>48</v>
      </c>
      <c r="E53" s="9" t="s">
        <v>89</v>
      </c>
      <c r="F53" s="8">
        <v>2</v>
      </c>
      <c r="G53" s="12"/>
      <c r="H53" s="12"/>
    </row>
    <row r="54" spans="3:8" ht="12.2" customHeight="1">
      <c r="C54" s="8">
        <v>35</v>
      </c>
      <c r="D54" s="8" t="s">
        <v>90</v>
      </c>
      <c r="E54" s="9" t="s">
        <v>91</v>
      </c>
      <c r="F54" s="8">
        <v>2</v>
      </c>
      <c r="G54" s="12"/>
      <c r="H54" s="12"/>
    </row>
    <row r="55" spans="3:8" ht="12.2" customHeight="1">
      <c r="C55" s="8">
        <v>36</v>
      </c>
      <c r="D55" s="8" t="s">
        <v>92</v>
      </c>
      <c r="E55" s="9" t="s">
        <v>93</v>
      </c>
      <c r="F55" s="8">
        <v>1</v>
      </c>
      <c r="G55" s="12"/>
      <c r="H55" s="12"/>
    </row>
    <row r="56" spans="3:8" ht="15" customHeight="1">
      <c r="C56" s="8">
        <v>37</v>
      </c>
      <c r="D56" s="8" t="s">
        <v>94</v>
      </c>
      <c r="E56" s="9" t="s">
        <v>95</v>
      </c>
      <c r="F56" s="8">
        <v>2</v>
      </c>
      <c r="G56" s="12"/>
      <c r="H56" s="12"/>
    </row>
    <row r="57" spans="3:8">
      <c r="C57"/>
      <c r="D57" s="5"/>
      <c r="E57" s="5"/>
      <c r="F57"/>
      <c r="G57"/>
      <c r="H57"/>
    </row>
  </sheetData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D2F9FF-A818-4413-96E6-087AB5D02A4A}"/>
</file>

<file path=customXml/itemProps2.xml><?xml version="1.0" encoding="utf-8"?>
<ds:datastoreItem xmlns:ds="http://schemas.openxmlformats.org/officeDocument/2006/customXml" ds:itemID="{5DF3351C-D729-49A9-BD9E-F2EB1BCBD400}"/>
</file>

<file path=customXml/itemProps3.xml><?xml version="1.0" encoding="utf-8"?>
<ds:datastoreItem xmlns:ds="http://schemas.openxmlformats.org/officeDocument/2006/customXml" ds:itemID="{D7DD1466-07A1-40E3-B034-E0F50592273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2010-08-20T17:02:19Z</cp:lastPrinted>
  <dcterms:created xsi:type="dcterms:W3CDTF">2010-08-17T16:16:08Z</dcterms:created>
  <dcterms:modified xsi:type="dcterms:W3CDTF">2010-08-20T17:02:30Z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